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-12-091-000 Ceitec MU\_CD_DVZ_skleník_05_2014 - bez ozn. výrobce\F1_pavilon A2\F145_Meření a regulace\DIGI\"/>
    </mc:Choice>
  </mc:AlternateContent>
  <bookViews>
    <workbookView xWindow="285" yWindow="90" windowWidth="22440" windowHeight="9525"/>
  </bookViews>
  <sheets>
    <sheet name="Výkaz výměr" sheetId="1" r:id="rId1"/>
  </sheets>
  <calcPr calcId="152511"/>
</workbook>
</file>

<file path=xl/calcChain.xml><?xml version="1.0" encoding="utf-8"?>
<calcChain xmlns="http://schemas.openxmlformats.org/spreadsheetml/2006/main">
  <c r="E83" i="1" l="1"/>
  <c r="E67" i="1" l="1"/>
  <c r="E68" i="1" l="1"/>
  <c r="E66" i="1"/>
  <c r="E69" i="1"/>
  <c r="G47" i="1" l="1"/>
  <c r="G68" i="1"/>
  <c r="G100" i="1" l="1"/>
  <c r="G99" i="1"/>
  <c r="G98" i="1"/>
  <c r="G97" i="1"/>
  <c r="G96" i="1"/>
  <c r="G95" i="1"/>
  <c r="G94" i="1"/>
  <c r="G91" i="1" s="1"/>
  <c r="G93" i="1"/>
  <c r="G92" i="1"/>
  <c r="G90" i="1"/>
  <c r="G89" i="1"/>
  <c r="G88" i="1"/>
  <c r="G87" i="1"/>
  <c r="G86" i="1"/>
  <c r="G85" i="1"/>
  <c r="G84" i="1"/>
  <c r="G83" i="1"/>
  <c r="G82" i="1"/>
  <c r="G80" i="1"/>
  <c r="G79" i="1"/>
  <c r="G78" i="1"/>
  <c r="G77" i="1"/>
  <c r="G76" i="1"/>
  <c r="G75" i="1"/>
  <c r="G74" i="1"/>
  <c r="G73" i="1"/>
  <c r="G72" i="1"/>
  <c r="G71" i="1"/>
  <c r="G70" i="1"/>
  <c r="G69" i="1"/>
  <c r="G67" i="1"/>
  <c r="G66" i="1"/>
  <c r="G65" i="1"/>
  <c r="G64" i="1"/>
  <c r="G63" i="1"/>
  <c r="G62" i="1"/>
  <c r="G61" i="1"/>
  <c r="G59" i="1"/>
  <c r="G58" i="1"/>
  <c r="G57" i="1"/>
  <c r="G56" i="1"/>
  <c r="G55" i="1"/>
  <c r="G54" i="1"/>
  <c r="G53" i="1"/>
  <c r="G52" i="1"/>
  <c r="G51" i="1"/>
  <c r="G50" i="1"/>
  <c r="G49" i="1"/>
  <c r="G48" i="1"/>
  <c r="G46" i="1"/>
  <c r="G45" i="1"/>
  <c r="G44" i="1"/>
  <c r="G43" i="1"/>
  <c r="G42" i="1"/>
  <c r="G41" i="1"/>
  <c r="G40" i="1"/>
  <c r="G38" i="1"/>
  <c r="G37" i="1" s="1"/>
  <c r="G35" i="1"/>
  <c r="G34" i="1"/>
  <c r="G33" i="1"/>
  <c r="G30" i="1" s="1"/>
  <c r="G32" i="1"/>
  <c r="G31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0" i="1"/>
  <c r="G9" i="1" s="1"/>
  <c r="G8" i="1"/>
  <c r="G7" i="1" s="1"/>
  <c r="G60" i="1" l="1"/>
  <c r="G81" i="1"/>
  <c r="G39" i="1"/>
  <c r="G11" i="1"/>
  <c r="G6" i="1" s="1"/>
  <c r="G36" i="1" l="1"/>
  <c r="G101" i="1" s="1"/>
</calcChain>
</file>

<file path=xl/sharedStrings.xml><?xml version="1.0" encoding="utf-8"?>
<sst xmlns="http://schemas.openxmlformats.org/spreadsheetml/2006/main" count="255" uniqueCount="102">
  <si>
    <t>popis</t>
  </si>
  <si>
    <t>typ</t>
  </si>
  <si>
    <t>poznánka</t>
  </si>
  <si>
    <t>jed.</t>
  </si>
  <si>
    <t>počet</t>
  </si>
  <si>
    <t>jed. cena</t>
  </si>
  <si>
    <t>cena</t>
  </si>
  <si>
    <t>1. Dodávka přístrojů a zařízení</t>
  </si>
  <si>
    <t>součet</t>
  </si>
  <si>
    <t>................................................</t>
  </si>
  <si>
    <t>1.1 Řídicí a monitorovací systém</t>
  </si>
  <si>
    <t>...............................................</t>
  </si>
  <si>
    <t>kpl</t>
  </si>
  <si>
    <t>ks</t>
  </si>
  <si>
    <t>1.2 Rozvaděče</t>
  </si>
  <si>
    <t>rozvaděč skříňový (2 pole)</t>
  </si>
  <si>
    <t>RVZT</t>
  </si>
  <si>
    <t>1.3 Periferie</t>
  </si>
  <si>
    <t>1.4 Dispečerské pracoviště</t>
  </si>
  <si>
    <t>2. Montáž včetně elektroinstalačního materiálu</t>
  </si>
  <si>
    <t>.............................................</t>
  </si>
  <si>
    <t>2.1 Demontáže a odpojení přístrojů a el.zařízení</t>
  </si>
  <si>
    <t>demontáže a odpojení přístrojů a el.zařízení</t>
  </si>
  <si>
    <t>2.2 Dodávka kabelů a kabelových tras</t>
  </si>
  <si>
    <t>kabely</t>
  </si>
  <si>
    <t>m</t>
  </si>
  <si>
    <t>vodiče</t>
  </si>
  <si>
    <t>spojovací a podružný materiál</t>
  </si>
  <si>
    <t>2.3 Montáž kabelů a kabelových tras</t>
  </si>
  <si>
    <t>2.4 Montáž přístrojů, el.připojení, koordinace</t>
  </si>
  <si>
    <t>instalace rozvaděčů</t>
  </si>
  <si>
    <t>instalace čidel</t>
  </si>
  <si>
    <t>instalace servopohonů</t>
  </si>
  <si>
    <t>připojení el.zařízení (venk.kond.jednotky)</t>
  </si>
  <si>
    <t>připojení el.zařízení (parní zvlhčovače)</t>
  </si>
  <si>
    <t>ukončení kabelů, vč.označení žil</t>
  </si>
  <si>
    <t>individuální vyzkoušení</t>
  </si>
  <si>
    <t>technické práce a koordinace</t>
  </si>
  <si>
    <t>zařízení stavby</t>
  </si>
  <si>
    <t>3. Inženýrské služby</t>
  </si>
  <si>
    <t>aplikační software pro řídicí systém</t>
  </si>
  <si>
    <t>aplikační software pro komunikaci</t>
  </si>
  <si>
    <t>aplikační software vizualizace pro PC</t>
  </si>
  <si>
    <t>zprovoznění, nastavení parametrů a zaregulování</t>
  </si>
  <si>
    <t>komplexní zkoušky (14 dní) a zaškolení obsluhy</t>
  </si>
  <si>
    <t>výchozí revize elektro</t>
  </si>
  <si>
    <t>návod na obsluhu dispečinku (manuál)</t>
  </si>
  <si>
    <t>projekt pro realizaci stavby (výrobní dokumentace)</t>
  </si>
  <si>
    <t>projekt skutečného provedení</t>
  </si>
  <si>
    <t>celkem</t>
  </si>
  <si>
    <t>Poznámka:</t>
  </si>
  <si>
    <t>1. Uvedené ceny jsou v Kč bez DPH.</t>
  </si>
  <si>
    <t>2. Ceny jsou uvedeny včetně nákladů na dopravu a přesun materiálu.</t>
  </si>
  <si>
    <t>MU Brno - Pavilon A2 - úpravy skleníku</t>
  </si>
  <si>
    <t>Měření a regulace (MaR)</t>
  </si>
  <si>
    <t>snímač teploty do VZT kanálu,délka stonku 240mm, Ni1000, 6180 ppm, IP65</t>
  </si>
  <si>
    <t>snímač teploty příložný, Ni1000, 6180 ppm, IP65</t>
  </si>
  <si>
    <t>spínač tlakové diference 20÷300Pa, kontakt 1P, IP54</t>
  </si>
  <si>
    <t>protizámrazový termostat kapilárový,            -5÷+15°C, kapilára 3m, kontakt 1P, IP65, včetně sady úchytek</t>
  </si>
  <si>
    <t>0÷6 bar = 0÷10VDC, závit G1/2"</t>
  </si>
  <si>
    <t>detektor deště, napájení 14÷35VDC, výstup kontakt , včetně montážní konzole</t>
  </si>
  <si>
    <t>meteostanice s výstupem ethernet,  včetně napájecího adaptéru, POE splitteru a montážní konzole</t>
  </si>
  <si>
    <t>servopohon pro klapku, s havarijní funkcí, napájení 24VAC, řízení 0÷10VDC, 10Nm, IP66, řada NEMA4</t>
  </si>
  <si>
    <t>servopohon pro klapku, napájení 24VAC, řízení 0÷10VDC, 8Nm, IP66, RobustLine</t>
  </si>
  <si>
    <t>servopohon pro klapku, On/Off, napájení 230VAC, 10Nm</t>
  </si>
  <si>
    <t>servopohon pro reg.ventil, napájení 24VAC, řízení 0÷10VDC</t>
  </si>
  <si>
    <t>adaptér pro ventily ESBE VRG</t>
  </si>
  <si>
    <t>elektromagnetický ventil, DN20, napájení 230VAC, bez napětí uzavřen</t>
  </si>
  <si>
    <t>frekvenční měnič s EMC filtrem, napájení 3x400V, výstup 3x400V, 1,1kW, IP20, montáž na stěnu + základní ovládací panel</t>
  </si>
  <si>
    <t>CYKY J 3x1,5</t>
  </si>
  <si>
    <t>CYKY J 3x2,5</t>
  </si>
  <si>
    <t>CYKY J 4x1,5</t>
  </si>
  <si>
    <t>CYKY J 5x1,5</t>
  </si>
  <si>
    <t>CMFM G 4x1,5</t>
  </si>
  <si>
    <t>JYTY O 2x1</t>
  </si>
  <si>
    <t>JYTY O 3x1</t>
  </si>
  <si>
    <t>UTP5</t>
  </si>
  <si>
    <t>CY 4    ZŽ</t>
  </si>
  <si>
    <t>drátěnný žlab</t>
  </si>
  <si>
    <t>žlab 100x50</t>
  </si>
  <si>
    <t>žlab 50x50</t>
  </si>
  <si>
    <t>držák / nosník</t>
  </si>
  <si>
    <t>spojka</t>
  </si>
  <si>
    <t>přepážka žlabu 50</t>
  </si>
  <si>
    <t>elektroinstalační trubka</t>
  </si>
  <si>
    <t>VRM, včetně držáku</t>
  </si>
  <si>
    <t>FX, včetně držáku</t>
  </si>
  <si>
    <t>elektroinstalační krabice</t>
  </si>
  <si>
    <t>OBO, včetně svorek</t>
  </si>
  <si>
    <t>upevňovací bod</t>
  </si>
  <si>
    <t>Výkaz výměr:</t>
  </si>
  <si>
    <t>1211-150-1</t>
  </si>
  <si>
    <t>čidlo intenzity osvětlení  fotosyntenizující složky, rozsah 0 - 2000 µmol.m2.s-1, Napájení 9 - 30VDC, proud 13mA při 24VDC, komunikace RS422(neoddělená) až 255 zařízení na sběrnici, krytí IP67, společný napájecí a komunikační kabel</t>
  </si>
  <si>
    <t>kanálové čidlo relativní vlhkosti a teploty - do VZT kanálu, délka stonku 150mm, snímač teploty -30÷+80°C, snímač vlhkosti 0÷100%RV, výstup RS485, Modbus RTU, IP65</t>
  </si>
  <si>
    <t>prostorové čidlo relativní vlhkosti a teploty s krytem - snímač teploty -30÷+80°C, snímač vlhkosti 0÷100%RV, výstup RS485,Modbus RTU, 24VDC, IP65</t>
  </si>
  <si>
    <t>JYTY O 7x1</t>
  </si>
  <si>
    <t>Prumyslové PC s dotykovou obrazovkou ( min. 10" )s op. syst. Win. 7 v panelovém provdení . Minimální konfigurace: Intel Atom D2550 1.86GHz Processor, 1 x SODIMM, Max 4GB DDR3 800/1066, 1 x SATA II, 1 x mSATA
 Gigabit Ethernet LAN, 1 x RS-232, 1 x RS-232/485
2 x USB
2 x RJ 45-10/100/1000 Mbps
1 x VGA (female), 2.5" HDD/mSATA/Both
SO-DIMM DDR3 800/1066</t>
  </si>
  <si>
    <t>SW aplikace vzdáleného přístupu pro neomezený počet účastníků, včetně nastavení a odzkoušení</t>
  </si>
  <si>
    <t>SW aplikace vzdáleného přístupu pro dispečerské PC, včetně konfigurace přístupových práv</t>
  </si>
  <si>
    <t>operační systém Windows 7 Proffesional, klávesnice</t>
  </si>
  <si>
    <t>PLC</t>
  </si>
  <si>
    <t>vizualizační SW  - min.2500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</si>
</sst>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[Red]\-#,##0\ "/>
    <numFmt numFmtId="165" formatCode="#,##0;[Red]#,##0"/>
    <numFmt numFmtId="166" formatCode="0.0%"/>
    <numFmt numFmtId="167" formatCode="#,##0\ ;[Red]\-#,##0\ "/>
    <numFmt numFmtId="168" formatCode="#,##0.0_ ;[Red]\-#,##0.0\ "/>
  </numFmts>
  <fonts count="16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Times New Roman"/>
      <family val="1"/>
      <charset val="238"/>
    </font>
    <font>
      <sz val="10"/>
      <name val="Arial CE"/>
      <family val="2"/>
      <charset val="238"/>
    </font>
    <font>
      <b/>
      <u/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42"/>
      </patternFill>
    </fill>
    <fill>
      <patternFill patternType="solid">
        <fgColor indexed="27"/>
        <bgColor indexed="62"/>
      </patternFill>
    </fill>
    <fill>
      <patternFill patternType="solid">
        <fgColor indexed="27"/>
        <bgColor indexed="27"/>
      </patternFill>
    </fill>
    <fill>
      <patternFill patternType="solid">
        <fgColor indexed="27"/>
        <bgColor indexed="33"/>
      </patternFill>
    </fill>
    <fill>
      <patternFill patternType="solid">
        <fgColor indexed="42"/>
        <bgColor indexed="62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33"/>
      </patternFill>
    </fill>
    <fill>
      <patternFill patternType="solid">
        <fgColor indexed="45"/>
        <bgColor indexed="62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11" fillId="0" borderId="0"/>
    <xf numFmtId="167" fontId="12" fillId="0" borderId="0">
      <alignment vertical="center"/>
    </xf>
    <xf numFmtId="167" fontId="12" fillId="0" borderId="0">
      <alignment vertical="center"/>
    </xf>
  </cellStyleXfs>
  <cellXfs count="112">
    <xf numFmtId="0" fontId="0" fillId="0" borderId="0" xfId="0"/>
    <xf numFmtId="0" fontId="2" fillId="2" borderId="1" xfId="0" applyNumberFormat="1" applyFont="1" applyFill="1" applyBorder="1" applyAlignment="1">
      <alignment vertical="top"/>
    </xf>
    <xf numFmtId="0" fontId="6" fillId="0" borderId="0" xfId="0" applyFont="1"/>
    <xf numFmtId="0" fontId="2" fillId="2" borderId="4" xfId="0" applyNumberFormat="1" applyFont="1" applyFill="1" applyBorder="1" applyAlignment="1">
      <alignment vertical="top"/>
    </xf>
    <xf numFmtId="0" fontId="7" fillId="2" borderId="6" xfId="0" applyNumberFormat="1" applyFont="1" applyFill="1" applyBorder="1" applyAlignment="1">
      <alignment vertical="top"/>
    </xf>
    <xf numFmtId="49" fontId="5" fillId="2" borderId="7" xfId="0" applyNumberFormat="1" applyFont="1" applyFill="1" applyBorder="1" applyAlignment="1">
      <alignment vertical="top"/>
    </xf>
    <xf numFmtId="0" fontId="4" fillId="2" borderId="7" xfId="0" applyNumberFormat="1" applyFont="1" applyFill="1" applyBorder="1" applyAlignment="1">
      <alignment vertical="top" wrapText="1"/>
    </xf>
    <xf numFmtId="0" fontId="4" fillId="2" borderId="7" xfId="0" applyNumberFormat="1" applyFont="1" applyFill="1" applyBorder="1" applyAlignment="1">
      <alignment vertical="top"/>
    </xf>
    <xf numFmtId="0" fontId="4" fillId="2" borderId="7" xfId="0" applyNumberFormat="1" applyFont="1" applyFill="1" applyBorder="1" applyAlignment="1">
      <alignment horizontal="center" vertical="top"/>
    </xf>
    <xf numFmtId="0" fontId="4" fillId="2" borderId="8" xfId="0" applyNumberFormat="1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shrinkToFit="1"/>
    </xf>
    <xf numFmtId="165" fontId="8" fillId="2" borderId="9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0" fontId="1" fillId="0" borderId="0" xfId="0" applyFont="1"/>
    <xf numFmtId="0" fontId="9" fillId="0" borderId="0" xfId="0" applyFont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0" fontId="10" fillId="3" borderId="10" xfId="0" applyFont="1" applyFill="1" applyBorder="1" applyAlignment="1">
      <alignment vertical="top"/>
    </xf>
    <xf numFmtId="0" fontId="10" fillId="3" borderId="11" xfId="0" applyFont="1" applyFill="1" applyBorder="1" applyAlignment="1">
      <alignment horizontal="right"/>
    </xf>
    <xf numFmtId="0" fontId="10" fillId="3" borderId="11" xfId="0" applyFont="1" applyFill="1" applyBorder="1" applyAlignment="1">
      <alignment horizontal="center" vertical="center" shrinkToFit="1"/>
    </xf>
    <xf numFmtId="0" fontId="10" fillId="3" borderId="11" xfId="0" applyFont="1" applyFill="1" applyBorder="1" applyAlignment="1">
      <alignment horizontal="left"/>
    </xf>
    <xf numFmtId="164" fontId="10" fillId="3" borderId="11" xfId="0" applyNumberFormat="1" applyFont="1" applyFill="1" applyBorder="1" applyAlignment="1">
      <alignment horizontal="center"/>
    </xf>
    <xf numFmtId="164" fontId="10" fillId="3" borderId="12" xfId="0" applyNumberFormat="1" applyFont="1" applyFill="1" applyBorder="1" applyAlignment="1">
      <alignment horizontal="right"/>
    </xf>
    <xf numFmtId="0" fontId="10" fillId="4" borderId="10" xfId="0" applyFont="1" applyFill="1" applyBorder="1" applyAlignment="1">
      <alignment vertical="top"/>
    </xf>
    <xf numFmtId="0" fontId="10" fillId="4" borderId="11" xfId="0" applyFont="1" applyFill="1" applyBorder="1" applyAlignment="1">
      <alignment vertical="top"/>
    </xf>
    <xf numFmtId="167" fontId="10" fillId="4" borderId="11" xfId="2" applyFont="1" applyFill="1" applyBorder="1" applyAlignment="1">
      <alignment horizontal="right" vertical="top"/>
    </xf>
    <xf numFmtId="167" fontId="10" fillId="4" borderId="11" xfId="2" applyFont="1" applyFill="1" applyBorder="1" applyAlignment="1">
      <alignment horizontal="left" vertical="top"/>
    </xf>
    <xf numFmtId="164" fontId="10" fillId="4" borderId="11" xfId="2" applyNumberFormat="1" applyFont="1" applyFill="1" applyBorder="1" applyAlignment="1">
      <alignment vertical="top"/>
    </xf>
    <xf numFmtId="164" fontId="10" fillId="4" borderId="12" xfId="2" applyNumberFormat="1" applyFont="1" applyFill="1" applyBorder="1" applyAlignment="1">
      <alignment vertical="top"/>
    </xf>
    <xf numFmtId="0" fontId="8" fillId="0" borderId="0" xfId="0" applyFont="1" applyBorder="1" applyAlignment="1">
      <alignment horizontal="center" vertical="top"/>
    </xf>
    <xf numFmtId="167" fontId="9" fillId="0" borderId="0" xfId="2" applyFont="1" applyFill="1" applyBorder="1" applyAlignment="1">
      <alignment horizontal="center" vertical="top" wrapText="1"/>
    </xf>
    <xf numFmtId="165" fontId="9" fillId="0" borderId="0" xfId="2" applyNumberFormat="1" applyFont="1" applyFill="1" applyBorder="1" applyAlignment="1">
      <alignment horizontal="center" vertical="top" wrapText="1"/>
    </xf>
    <xf numFmtId="164" fontId="9" fillId="0" borderId="0" xfId="2" applyNumberFormat="1" applyFont="1" applyFill="1" applyBorder="1" applyAlignment="1">
      <alignment vertical="top"/>
    </xf>
    <xf numFmtId="0" fontId="10" fillId="5" borderId="10" xfId="0" applyFont="1" applyFill="1" applyBorder="1" applyAlignment="1">
      <alignment vertical="top" wrapText="1"/>
    </xf>
    <xf numFmtId="0" fontId="10" fillId="5" borderId="11" xfId="0" applyFont="1" applyFill="1" applyBorder="1" applyAlignment="1">
      <alignment vertical="top"/>
    </xf>
    <xf numFmtId="0" fontId="10" fillId="5" borderId="11" xfId="0" applyFont="1" applyFill="1" applyBorder="1" applyAlignment="1">
      <alignment horizontal="right" vertical="top"/>
    </xf>
    <xf numFmtId="167" fontId="10" fillId="5" borderId="11" xfId="2" applyFont="1" applyFill="1" applyBorder="1" applyAlignment="1">
      <alignment horizontal="left" vertical="top"/>
    </xf>
    <xf numFmtId="164" fontId="10" fillId="5" borderId="11" xfId="2" applyNumberFormat="1" applyFont="1" applyFill="1" applyBorder="1" applyAlignment="1">
      <alignment vertical="top"/>
    </xf>
    <xf numFmtId="164" fontId="10" fillId="5" borderId="12" xfId="2" applyNumberFormat="1" applyFont="1" applyFill="1" applyBorder="1" applyAlignment="1">
      <alignment vertical="top"/>
    </xf>
    <xf numFmtId="167" fontId="9" fillId="0" borderId="0" xfId="2" applyFont="1" applyFill="1" applyBorder="1" applyAlignment="1">
      <alignment vertical="top" wrapText="1"/>
    </xf>
    <xf numFmtId="0" fontId="9" fillId="0" borderId="0" xfId="0" applyFont="1" applyBorder="1" applyAlignment="1">
      <alignment vertical="top"/>
    </xf>
    <xf numFmtId="0" fontId="8" fillId="0" borderId="0" xfId="0" applyFont="1" applyFill="1" applyBorder="1" applyAlignment="1">
      <alignment horizontal="center" vertical="top" shrinkToFit="1"/>
    </xf>
    <xf numFmtId="165" fontId="9" fillId="0" borderId="0" xfId="0" applyNumberFormat="1" applyFont="1" applyFill="1" applyBorder="1" applyAlignment="1">
      <alignment horizontal="center" vertical="top" wrapText="1"/>
    </xf>
    <xf numFmtId="0" fontId="14" fillId="4" borderId="11" xfId="0" applyFont="1" applyFill="1" applyBorder="1" applyAlignment="1">
      <alignment horizontal="left" vertical="top"/>
    </xf>
    <xf numFmtId="0" fontId="10" fillId="4" borderId="11" xfId="0" applyFont="1" applyFill="1" applyBorder="1" applyAlignment="1">
      <alignment horizontal="right" vertical="top"/>
    </xf>
    <xf numFmtId="0" fontId="15" fillId="0" borderId="0" xfId="0" applyFont="1" applyFill="1" applyBorder="1" applyAlignment="1">
      <alignment horizontal="center" vertical="top" shrinkToFit="1"/>
    </xf>
    <xf numFmtId="165" fontId="9" fillId="0" borderId="0" xfId="2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10" fillId="6" borderId="10" xfId="0" applyFont="1" applyFill="1" applyBorder="1" applyAlignment="1">
      <alignment vertical="top"/>
    </xf>
    <xf numFmtId="0" fontId="10" fillId="6" borderId="11" xfId="0" applyFont="1" applyFill="1" applyBorder="1" applyAlignment="1">
      <alignment horizontal="right"/>
    </xf>
    <xf numFmtId="0" fontId="10" fillId="6" borderId="11" xfId="0" applyFont="1" applyFill="1" applyBorder="1" applyAlignment="1">
      <alignment horizontal="center" vertical="center" shrinkToFit="1"/>
    </xf>
    <xf numFmtId="167" fontId="10" fillId="6" borderId="11" xfId="2" applyFont="1" applyFill="1" applyBorder="1" applyAlignment="1">
      <alignment horizontal="left"/>
    </xf>
    <xf numFmtId="164" fontId="10" fillId="6" borderId="11" xfId="2" applyNumberFormat="1" applyFont="1" applyFill="1" applyBorder="1" applyAlignment="1">
      <alignment horizontal="center"/>
    </xf>
    <xf numFmtId="164" fontId="10" fillId="6" borderId="12" xfId="2" applyNumberFormat="1" applyFont="1" applyFill="1" applyBorder="1" applyAlignment="1">
      <alignment horizontal="right"/>
    </xf>
    <xf numFmtId="0" fontId="10" fillId="7" borderId="10" xfId="0" applyFont="1" applyFill="1" applyBorder="1" applyAlignment="1">
      <alignment vertical="top"/>
    </xf>
    <xf numFmtId="0" fontId="10" fillId="7" borderId="11" xfId="0" applyFont="1" applyFill="1" applyBorder="1" applyAlignment="1">
      <alignment vertical="top"/>
    </xf>
    <xf numFmtId="167" fontId="10" fillId="7" borderId="11" xfId="2" applyFont="1" applyFill="1" applyBorder="1" applyAlignment="1">
      <alignment horizontal="right" vertical="top" shrinkToFit="1"/>
    </xf>
    <xf numFmtId="167" fontId="10" fillId="8" borderId="11" xfId="2" applyFont="1" applyFill="1" applyBorder="1" applyAlignment="1">
      <alignment horizontal="left" vertical="top"/>
    </xf>
    <xf numFmtId="164" fontId="10" fillId="8" borderId="11" xfId="2" applyNumberFormat="1" applyFont="1" applyFill="1" applyBorder="1" applyAlignment="1">
      <alignment vertical="top"/>
    </xf>
    <xf numFmtId="164" fontId="10" fillId="8" borderId="12" xfId="2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Alignment="1">
      <alignment vertical="center"/>
    </xf>
    <xf numFmtId="0" fontId="8" fillId="0" borderId="0" xfId="0" applyFont="1" applyFill="1" applyBorder="1" applyAlignment="1">
      <alignment horizontal="center" vertical="top" wrapText="1"/>
    </xf>
    <xf numFmtId="14" fontId="9" fillId="0" borderId="0" xfId="2" applyNumberFormat="1" applyFont="1" applyFill="1" applyBorder="1" applyAlignment="1">
      <alignment horizontal="center" vertical="top"/>
    </xf>
    <xf numFmtId="167" fontId="9" fillId="0" borderId="0" xfId="2" applyNumberFormat="1" applyFont="1" applyFill="1" applyBorder="1" applyAlignment="1">
      <alignment horizontal="center" vertical="top"/>
    </xf>
    <xf numFmtId="164" fontId="9" fillId="0" borderId="0" xfId="2" applyNumberFormat="1" applyFont="1" applyAlignment="1">
      <alignment vertical="top"/>
    </xf>
    <xf numFmtId="0" fontId="9" fillId="0" borderId="0" xfId="0" applyFont="1" applyAlignment="1">
      <alignment horizontal="center" vertical="center"/>
    </xf>
    <xf numFmtId="49" fontId="8" fillId="0" borderId="0" xfId="2" applyNumberFormat="1" applyFont="1" applyAlignment="1">
      <alignment horizontal="center" vertical="center" shrinkToFit="1"/>
    </xf>
    <xf numFmtId="168" fontId="9" fillId="0" borderId="0" xfId="2" applyNumberFormat="1" applyFont="1" applyAlignment="1">
      <alignment vertical="top"/>
    </xf>
    <xf numFmtId="49" fontId="9" fillId="0" borderId="0" xfId="0" applyNumberFormat="1" applyFont="1" applyAlignment="1">
      <alignment vertical="center"/>
    </xf>
    <xf numFmtId="0" fontId="9" fillId="0" borderId="0" xfId="0" applyFont="1" applyFill="1" applyBorder="1" applyAlignment="1">
      <alignment horizontal="center" vertical="top"/>
    </xf>
    <xf numFmtId="167" fontId="9" fillId="0" borderId="0" xfId="2" applyNumberFormat="1" applyFont="1" applyFill="1" applyBorder="1" applyAlignment="1">
      <alignment horizontal="center" vertical="top" shrinkToFit="1"/>
    </xf>
    <xf numFmtId="167" fontId="9" fillId="0" borderId="0" xfId="3" applyFont="1" applyAlignment="1">
      <alignment horizontal="left" vertical="top" wrapText="1"/>
    </xf>
    <xf numFmtId="167" fontId="9" fillId="0" borderId="0" xfId="2" applyFont="1" applyFill="1" applyBorder="1" applyAlignment="1">
      <alignment horizontal="center" vertical="top"/>
    </xf>
    <xf numFmtId="0" fontId="10" fillId="9" borderId="10" xfId="0" applyFont="1" applyFill="1" applyBorder="1" applyAlignment="1">
      <alignment vertical="center"/>
    </xf>
    <xf numFmtId="0" fontId="10" fillId="9" borderId="11" xfId="0" applyFont="1" applyFill="1" applyBorder="1" applyAlignment="1">
      <alignment horizontal="right"/>
    </xf>
    <xf numFmtId="0" fontId="10" fillId="9" borderId="11" xfId="0" applyFont="1" applyFill="1" applyBorder="1" applyAlignment="1">
      <alignment horizontal="center" vertical="center" shrinkToFit="1"/>
    </xf>
    <xf numFmtId="167" fontId="10" fillId="9" borderId="11" xfId="2" applyFont="1" applyFill="1" applyBorder="1" applyAlignment="1">
      <alignment horizontal="left"/>
    </xf>
    <xf numFmtId="164" fontId="10" fillId="9" borderId="11" xfId="2" applyNumberFormat="1" applyFont="1" applyFill="1" applyBorder="1" applyAlignment="1">
      <alignment horizontal="center"/>
    </xf>
    <xf numFmtId="164" fontId="10" fillId="9" borderId="12" xfId="2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7" fontId="8" fillId="0" borderId="0" xfId="2" applyFont="1" applyAlignment="1">
      <alignment horizontal="center" vertical="top" shrinkToFit="1"/>
    </xf>
    <xf numFmtId="0" fontId="10" fillId="2" borderId="13" xfId="0" applyFont="1" applyFill="1" applyBorder="1" applyAlignment="1">
      <alignment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vertical="center" shrinkToFit="1"/>
    </xf>
    <xf numFmtId="167" fontId="10" fillId="2" borderId="14" xfId="2" applyFont="1" applyFill="1" applyBorder="1" applyAlignment="1">
      <alignment horizontal="left" vertical="center"/>
    </xf>
    <xf numFmtId="164" fontId="10" fillId="2" borderId="14" xfId="2" applyNumberFormat="1" applyFont="1" applyFill="1" applyBorder="1" applyAlignment="1">
      <alignment horizontal="center" vertical="center"/>
    </xf>
    <xf numFmtId="164" fontId="10" fillId="2" borderId="15" xfId="2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167" fontId="10" fillId="0" borderId="0" xfId="2" applyFont="1" applyFill="1" applyBorder="1" applyAlignment="1">
      <alignment horizontal="left"/>
    </xf>
    <xf numFmtId="165" fontId="10" fillId="0" borderId="0" xfId="2" applyNumberFormat="1" applyFont="1" applyFill="1" applyBorder="1" applyAlignment="1">
      <alignment horizontal="center"/>
    </xf>
    <xf numFmtId="164" fontId="10" fillId="0" borderId="0" xfId="2" applyNumberFormat="1" applyFont="1" applyFill="1" applyBorder="1" applyAlignment="1">
      <alignment horizontal="center"/>
    </xf>
    <xf numFmtId="164" fontId="10" fillId="0" borderId="0" xfId="2" applyNumberFormat="1" applyFont="1" applyFill="1" applyBorder="1" applyAlignment="1">
      <alignment horizontal="right"/>
    </xf>
    <xf numFmtId="167" fontId="13" fillId="0" borderId="0" xfId="2" applyFont="1">
      <alignment vertical="center"/>
    </xf>
    <xf numFmtId="167" fontId="9" fillId="0" borderId="0" xfId="2" applyFont="1">
      <alignment vertical="center"/>
    </xf>
    <xf numFmtId="165" fontId="9" fillId="0" borderId="0" xfId="0" applyNumberFormat="1" applyFont="1" applyAlignment="1">
      <alignment horizontal="center" vertical="center"/>
    </xf>
    <xf numFmtId="0" fontId="9" fillId="0" borderId="0" xfId="0" applyFont="1" applyFill="1" applyBorder="1" applyAlignment="1">
      <alignment horizontal="left" vertical="top" wrapText="1"/>
    </xf>
    <xf numFmtId="1" fontId="9" fillId="0" borderId="0" xfId="0" applyNumberFormat="1" applyFont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Fill="1" applyBorder="1" applyAlignment="1">
      <alignment horizontal="left" vertical="top" shrinkToFit="1"/>
    </xf>
    <xf numFmtId="0" fontId="9" fillId="0" borderId="0" xfId="0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4" fillId="2" borderId="0" xfId="0" applyNumberFormat="1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167" fontId="9" fillId="0" borderId="0" xfId="2" applyFont="1" applyFill="1" applyBorder="1" applyAlignment="1">
      <alignment horizontal="left" vertical="top" wrapText="1"/>
    </xf>
  </cellXfs>
  <cellStyles count="4">
    <cellStyle name="Normální" xfId="0" builtinId="0"/>
    <cellStyle name="normální_02020645_Hartmann_Rico_Chvalkovice" xfId="2"/>
    <cellStyle name="normální_0306087R_MV_Davle" xfId="3"/>
    <cellStyle name="Procent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abSelected="1" workbookViewId="0">
      <pane ySplit="4" topLeftCell="A5" activePane="bottomLeft" state="frozen"/>
      <selection pane="bottomLeft" activeCell="J33" sqref="J33"/>
    </sheetView>
  </sheetViews>
  <sheetFormatPr defaultColWidth="9" defaultRowHeight="12" x14ac:dyDescent="0.2"/>
  <cols>
    <col min="1" max="1" width="42.7109375" style="15" customWidth="1"/>
    <col min="2" max="2" width="20.140625" style="15" customWidth="1"/>
    <col min="3" max="3" width="10.140625" style="15" customWidth="1"/>
    <col min="4" max="4" width="5.5703125" style="15" customWidth="1"/>
    <col min="5" max="5" width="6.42578125" style="15" customWidth="1"/>
    <col min="6" max="6" width="9" style="15" customWidth="1"/>
    <col min="7" max="7" width="10.28515625" style="15" bestFit="1" customWidth="1"/>
    <col min="8" max="16384" width="9" style="15"/>
  </cols>
  <sheetData>
    <row r="1" spans="1:7" s="2" customFormat="1" ht="15.6" customHeight="1" x14ac:dyDescent="0.2">
      <c r="A1" s="1" t="s">
        <v>90</v>
      </c>
      <c r="B1" s="106" t="s">
        <v>53</v>
      </c>
      <c r="C1" s="107"/>
      <c r="D1" s="107"/>
      <c r="E1" s="107"/>
      <c r="F1" s="107"/>
      <c r="G1" s="108"/>
    </row>
    <row r="2" spans="1:7" s="2" customFormat="1" ht="12.75" x14ac:dyDescent="0.2">
      <c r="A2" s="3"/>
      <c r="B2" s="109"/>
      <c r="C2" s="109"/>
      <c r="D2" s="109"/>
      <c r="E2" s="109"/>
      <c r="F2" s="109"/>
      <c r="G2" s="110"/>
    </row>
    <row r="3" spans="1:7" s="2" customFormat="1" ht="15.75" thickBot="1" x14ac:dyDescent="0.25">
      <c r="A3" s="4" t="s">
        <v>91</v>
      </c>
      <c r="B3" s="5" t="s">
        <v>54</v>
      </c>
      <c r="C3" s="6"/>
      <c r="D3" s="7"/>
      <c r="E3" s="8"/>
      <c r="F3" s="7"/>
      <c r="G3" s="9"/>
    </row>
    <row r="4" spans="1:7" x14ac:dyDescent="0.2">
      <c r="A4" s="10" t="s">
        <v>0</v>
      </c>
      <c r="B4" s="10" t="s">
        <v>1</v>
      </c>
      <c r="C4" s="11" t="s">
        <v>2</v>
      </c>
      <c r="D4" s="10" t="s">
        <v>3</v>
      </c>
      <c r="E4" s="12" t="s">
        <v>4</v>
      </c>
      <c r="F4" s="13" t="s">
        <v>5</v>
      </c>
      <c r="G4" s="13" t="s">
        <v>6</v>
      </c>
    </row>
    <row r="5" spans="1:7" x14ac:dyDescent="0.2">
      <c r="A5" s="16"/>
      <c r="B5" s="16"/>
      <c r="C5" s="16"/>
      <c r="D5" s="16"/>
      <c r="E5" s="16"/>
      <c r="F5" s="17"/>
      <c r="G5" s="17"/>
    </row>
    <row r="6" spans="1:7" x14ac:dyDescent="0.2">
      <c r="A6" s="18" t="s">
        <v>7</v>
      </c>
      <c r="B6" s="19"/>
      <c r="C6" s="20" t="s">
        <v>8</v>
      </c>
      <c r="D6" s="21"/>
      <c r="E6" s="21" t="s">
        <v>9</v>
      </c>
      <c r="F6" s="22"/>
      <c r="G6" s="23">
        <f>G30+G7+G9+G11</f>
        <v>0</v>
      </c>
    </row>
    <row r="7" spans="1:7" x14ac:dyDescent="0.2">
      <c r="A7" s="24" t="s">
        <v>10</v>
      </c>
      <c r="B7" s="25"/>
      <c r="C7" s="26" t="s">
        <v>8</v>
      </c>
      <c r="D7" s="27"/>
      <c r="E7" s="27" t="s">
        <v>11</v>
      </c>
      <c r="F7" s="28"/>
      <c r="G7" s="29">
        <f>SUM(G8:G8)</f>
        <v>0</v>
      </c>
    </row>
    <row r="8" spans="1:7" x14ac:dyDescent="0.2">
      <c r="A8" s="111" t="s">
        <v>100</v>
      </c>
      <c r="B8" s="111"/>
      <c r="C8" s="30"/>
      <c r="D8" s="31" t="s">
        <v>12</v>
      </c>
      <c r="E8" s="32">
        <v>1</v>
      </c>
      <c r="F8" s="33"/>
      <c r="G8" s="33">
        <f t="shared" ref="G8" si="0">E8*F8</f>
        <v>0</v>
      </c>
    </row>
    <row r="9" spans="1:7" x14ac:dyDescent="0.2">
      <c r="A9" s="34" t="s">
        <v>14</v>
      </c>
      <c r="B9" s="35"/>
      <c r="C9" s="36" t="s">
        <v>8</v>
      </c>
      <c r="D9" s="37"/>
      <c r="E9" s="37" t="s">
        <v>11</v>
      </c>
      <c r="F9" s="38"/>
      <c r="G9" s="39">
        <f>SUM(G10:G10)</f>
        <v>0</v>
      </c>
    </row>
    <row r="10" spans="1:7" x14ac:dyDescent="0.2">
      <c r="A10" s="40" t="s">
        <v>15</v>
      </c>
      <c r="B10" s="41" t="s">
        <v>16</v>
      </c>
      <c r="C10" s="30"/>
      <c r="D10" s="31" t="s">
        <v>12</v>
      </c>
      <c r="E10" s="32">
        <v>1</v>
      </c>
      <c r="F10" s="33"/>
      <c r="G10" s="33">
        <f>E10*F10</f>
        <v>0</v>
      </c>
    </row>
    <row r="11" spans="1:7" x14ac:dyDescent="0.2">
      <c r="A11" s="34" t="s">
        <v>17</v>
      </c>
      <c r="B11" s="35"/>
      <c r="C11" s="36" t="s">
        <v>8</v>
      </c>
      <c r="D11" s="37"/>
      <c r="E11" s="37" t="s">
        <v>11</v>
      </c>
      <c r="F11" s="38"/>
      <c r="G11" s="39">
        <f>SUM(G12:G29)</f>
        <v>0</v>
      </c>
    </row>
    <row r="12" spans="1:7" ht="48" x14ac:dyDescent="0.2">
      <c r="A12" s="16" t="s">
        <v>94</v>
      </c>
      <c r="B12" s="16"/>
      <c r="C12" s="42"/>
      <c r="D12" s="31" t="s">
        <v>13</v>
      </c>
      <c r="E12" s="43">
        <v>6</v>
      </c>
      <c r="F12" s="33"/>
      <c r="G12" s="33">
        <f t="shared" ref="G12:G29" si="1">E12*F12</f>
        <v>0</v>
      </c>
    </row>
    <row r="13" spans="1:7" ht="48" x14ac:dyDescent="0.2">
      <c r="A13" s="16" t="s">
        <v>93</v>
      </c>
      <c r="B13" s="16"/>
      <c r="C13" s="42"/>
      <c r="D13" s="31" t="s">
        <v>13</v>
      </c>
      <c r="E13" s="43">
        <v>15</v>
      </c>
      <c r="F13" s="33"/>
      <c r="G13" s="33">
        <f t="shared" si="1"/>
        <v>0</v>
      </c>
    </row>
    <row r="14" spans="1:7" ht="24" x14ac:dyDescent="0.2">
      <c r="A14" s="16" t="s">
        <v>55</v>
      </c>
      <c r="B14" s="16"/>
      <c r="C14" s="42"/>
      <c r="D14" s="31" t="s">
        <v>13</v>
      </c>
      <c r="E14" s="43">
        <v>5</v>
      </c>
      <c r="F14" s="33"/>
      <c r="G14" s="33">
        <f t="shared" si="1"/>
        <v>0</v>
      </c>
    </row>
    <row r="15" spans="1:7" x14ac:dyDescent="0.2">
      <c r="A15" s="16" t="s">
        <v>56</v>
      </c>
      <c r="B15" s="16"/>
      <c r="C15" s="42"/>
      <c r="D15" s="31" t="s">
        <v>13</v>
      </c>
      <c r="E15" s="43">
        <v>13</v>
      </c>
      <c r="F15" s="33"/>
      <c r="G15" s="33">
        <f t="shared" si="1"/>
        <v>0</v>
      </c>
    </row>
    <row r="16" spans="1:7" ht="24" x14ac:dyDescent="0.2">
      <c r="A16" s="16" t="s">
        <v>57</v>
      </c>
      <c r="B16" s="16"/>
      <c r="C16" s="42"/>
      <c r="D16" s="31" t="s">
        <v>13</v>
      </c>
      <c r="E16" s="43">
        <v>10</v>
      </c>
      <c r="F16" s="33"/>
      <c r="G16" s="33">
        <f t="shared" si="1"/>
        <v>0</v>
      </c>
    </row>
    <row r="17" spans="1:7" ht="36" x14ac:dyDescent="0.2">
      <c r="A17" s="16" t="s">
        <v>58</v>
      </c>
      <c r="B17" s="16"/>
      <c r="C17" s="42"/>
      <c r="D17" s="31" t="s">
        <v>13</v>
      </c>
      <c r="E17" s="43">
        <v>5</v>
      </c>
      <c r="F17" s="33"/>
      <c r="G17" s="33">
        <f t="shared" si="1"/>
        <v>0</v>
      </c>
    </row>
    <row r="18" spans="1:7" x14ac:dyDescent="0.2">
      <c r="A18" s="16" t="s">
        <v>59</v>
      </c>
      <c r="B18" s="16"/>
      <c r="C18" s="42"/>
      <c r="D18" s="31" t="s">
        <v>13</v>
      </c>
      <c r="E18" s="43">
        <v>2</v>
      </c>
      <c r="F18" s="33"/>
      <c r="G18" s="33">
        <f t="shared" si="1"/>
        <v>0</v>
      </c>
    </row>
    <row r="19" spans="1:7" ht="24" x14ac:dyDescent="0.2">
      <c r="A19" s="16" t="s">
        <v>60</v>
      </c>
      <c r="B19" s="16"/>
      <c r="C19" s="42"/>
      <c r="D19" s="31" t="s">
        <v>13</v>
      </c>
      <c r="E19" s="43">
        <v>1</v>
      </c>
      <c r="F19" s="33"/>
      <c r="G19" s="33">
        <f t="shared" si="1"/>
        <v>0</v>
      </c>
    </row>
    <row r="20" spans="1:7" ht="36" x14ac:dyDescent="0.2">
      <c r="A20" s="16" t="s">
        <v>61</v>
      </c>
      <c r="B20" s="16"/>
      <c r="C20" s="42"/>
      <c r="D20" s="31" t="s">
        <v>13</v>
      </c>
      <c r="E20" s="43">
        <v>1</v>
      </c>
      <c r="F20" s="33"/>
      <c r="G20" s="33">
        <f t="shared" si="1"/>
        <v>0</v>
      </c>
    </row>
    <row r="21" spans="1:7" ht="60" x14ac:dyDescent="0.2">
      <c r="A21" s="16" t="s">
        <v>92</v>
      </c>
      <c r="B21" s="16"/>
      <c r="C21" s="42"/>
      <c r="D21" s="31" t="s">
        <v>13</v>
      </c>
      <c r="E21" s="43">
        <v>34</v>
      </c>
      <c r="F21" s="33"/>
      <c r="G21" s="33">
        <f t="shared" si="1"/>
        <v>0</v>
      </c>
    </row>
    <row r="22" spans="1:7" ht="24" x14ac:dyDescent="0.2">
      <c r="A22" s="16" t="s">
        <v>62</v>
      </c>
      <c r="B22" s="16"/>
      <c r="C22" s="42"/>
      <c r="D22" s="31" t="s">
        <v>13</v>
      </c>
      <c r="E22" s="43">
        <v>10</v>
      </c>
      <c r="F22" s="33"/>
      <c r="G22" s="33">
        <f t="shared" si="1"/>
        <v>0</v>
      </c>
    </row>
    <row r="23" spans="1:7" ht="24" x14ac:dyDescent="0.2">
      <c r="A23" s="16" t="s">
        <v>63</v>
      </c>
      <c r="B23" s="16"/>
      <c r="C23" s="42"/>
      <c r="D23" s="31" t="s">
        <v>13</v>
      </c>
      <c r="E23" s="43">
        <v>5</v>
      </c>
      <c r="F23" s="33"/>
      <c r="G23" s="33">
        <f t="shared" si="1"/>
        <v>0</v>
      </c>
    </row>
    <row r="24" spans="1:7" ht="24" x14ac:dyDescent="0.2">
      <c r="A24" s="16" t="s">
        <v>64</v>
      </c>
      <c r="B24" s="16"/>
      <c r="C24" s="42"/>
      <c r="D24" s="31" t="s">
        <v>13</v>
      </c>
      <c r="E24" s="43">
        <v>16</v>
      </c>
      <c r="F24" s="33"/>
      <c r="G24" s="33">
        <f t="shared" si="1"/>
        <v>0</v>
      </c>
    </row>
    <row r="25" spans="1:7" ht="24" x14ac:dyDescent="0.2">
      <c r="A25" s="16" t="s">
        <v>65</v>
      </c>
      <c r="B25" s="16"/>
      <c r="C25" s="42"/>
      <c r="D25" s="31" t="s">
        <v>13</v>
      </c>
      <c r="E25" s="43">
        <v>6</v>
      </c>
      <c r="F25" s="33"/>
      <c r="G25" s="33">
        <f t="shared" si="1"/>
        <v>0</v>
      </c>
    </row>
    <row r="26" spans="1:7" ht="24" x14ac:dyDescent="0.2">
      <c r="A26" s="16" t="s">
        <v>65</v>
      </c>
      <c r="B26" s="16"/>
      <c r="C26" s="42"/>
      <c r="D26" s="31" t="s">
        <v>13</v>
      </c>
      <c r="E26" s="43">
        <v>4</v>
      </c>
      <c r="F26" s="33"/>
      <c r="G26" s="33">
        <f t="shared" si="1"/>
        <v>0</v>
      </c>
    </row>
    <row r="27" spans="1:7" x14ac:dyDescent="0.2">
      <c r="A27" s="16" t="s">
        <v>66</v>
      </c>
      <c r="B27" s="16"/>
      <c r="C27" s="42"/>
      <c r="D27" s="31" t="s">
        <v>13</v>
      </c>
      <c r="E27" s="43">
        <v>4</v>
      </c>
      <c r="F27" s="33"/>
      <c r="G27" s="33">
        <f t="shared" si="1"/>
        <v>0</v>
      </c>
    </row>
    <row r="28" spans="1:7" ht="24" x14ac:dyDescent="0.2">
      <c r="A28" s="16" t="s">
        <v>67</v>
      </c>
      <c r="B28" s="16"/>
      <c r="C28" s="42"/>
      <c r="D28" s="31" t="s">
        <v>13</v>
      </c>
      <c r="E28" s="43">
        <v>2</v>
      </c>
      <c r="F28" s="33"/>
      <c r="G28" s="33">
        <f t="shared" si="1"/>
        <v>0</v>
      </c>
    </row>
    <row r="29" spans="1:7" ht="36" x14ac:dyDescent="0.2">
      <c r="A29" s="16" t="s">
        <v>68</v>
      </c>
      <c r="B29" s="16"/>
      <c r="C29" s="42"/>
      <c r="D29" s="31" t="s">
        <v>13</v>
      </c>
      <c r="E29" s="43">
        <v>10</v>
      </c>
      <c r="F29" s="33"/>
      <c r="G29" s="33">
        <f t="shared" si="1"/>
        <v>0</v>
      </c>
    </row>
    <row r="30" spans="1:7" x14ac:dyDescent="0.2">
      <c r="A30" s="24" t="s">
        <v>18</v>
      </c>
      <c r="B30" s="44"/>
      <c r="C30" s="45" t="s">
        <v>8</v>
      </c>
      <c r="D30" s="27"/>
      <c r="E30" s="27" t="s">
        <v>11</v>
      </c>
      <c r="F30" s="28"/>
      <c r="G30" s="29">
        <f>SUM(G31:G35)</f>
        <v>0</v>
      </c>
    </row>
    <row r="31" spans="1:7" ht="96.75" customHeight="1" x14ac:dyDescent="0.2">
      <c r="A31" s="105" t="s">
        <v>96</v>
      </c>
      <c r="B31" s="105"/>
      <c r="C31" s="46"/>
      <c r="D31" s="31" t="s">
        <v>13</v>
      </c>
      <c r="E31" s="47">
        <v>1</v>
      </c>
      <c r="F31" s="33"/>
      <c r="G31" s="33">
        <f t="shared" ref="G31:G35" si="2">E31*F31</f>
        <v>0</v>
      </c>
    </row>
    <row r="32" spans="1:7" x14ac:dyDescent="0.2">
      <c r="A32" s="104" t="s">
        <v>99</v>
      </c>
      <c r="B32" s="104"/>
      <c r="C32" s="48"/>
      <c r="D32" s="31" t="s">
        <v>13</v>
      </c>
      <c r="E32" s="47">
        <v>1</v>
      </c>
      <c r="F32" s="33"/>
      <c r="G32" s="33">
        <f t="shared" si="2"/>
        <v>0</v>
      </c>
    </row>
    <row r="33" spans="1:7" ht="18.75" customHeight="1" x14ac:dyDescent="0.2">
      <c r="A33" s="104" t="s">
        <v>101</v>
      </c>
      <c r="B33" s="104"/>
      <c r="C33" s="48"/>
      <c r="D33" s="31" t="s">
        <v>13</v>
      </c>
      <c r="E33" s="47">
        <v>1</v>
      </c>
      <c r="F33" s="33"/>
      <c r="G33" s="33">
        <f t="shared" si="2"/>
        <v>0</v>
      </c>
    </row>
    <row r="34" spans="1:7" ht="31.5" customHeight="1" x14ac:dyDescent="0.2">
      <c r="A34" s="105" t="s">
        <v>98</v>
      </c>
      <c r="B34" s="105"/>
      <c r="C34" s="48"/>
      <c r="D34" s="31" t="s">
        <v>13</v>
      </c>
      <c r="E34" s="47">
        <v>1</v>
      </c>
      <c r="F34" s="33"/>
      <c r="G34" s="33">
        <f t="shared" si="2"/>
        <v>0</v>
      </c>
    </row>
    <row r="35" spans="1:7" ht="33.75" customHeight="1" x14ac:dyDescent="0.2">
      <c r="A35" s="105" t="s">
        <v>97</v>
      </c>
      <c r="B35" s="105"/>
      <c r="C35" s="46"/>
      <c r="D35" s="31" t="s">
        <v>13</v>
      </c>
      <c r="E35" s="47">
        <v>1</v>
      </c>
      <c r="F35" s="33"/>
      <c r="G35" s="33">
        <f t="shared" si="2"/>
        <v>0</v>
      </c>
    </row>
    <row r="36" spans="1:7" x14ac:dyDescent="0.2">
      <c r="A36" s="49" t="s">
        <v>19</v>
      </c>
      <c r="B36" s="50"/>
      <c r="C36" s="51" t="s">
        <v>8</v>
      </c>
      <c r="D36" s="52"/>
      <c r="E36" s="52" t="s">
        <v>20</v>
      </c>
      <c r="F36" s="53"/>
      <c r="G36" s="54">
        <f>G37+G39+G60+G81</f>
        <v>0</v>
      </c>
    </row>
    <row r="37" spans="1:7" x14ac:dyDescent="0.2">
      <c r="A37" s="55" t="s">
        <v>21</v>
      </c>
      <c r="B37" s="56"/>
      <c r="C37" s="57" t="s">
        <v>8</v>
      </c>
      <c r="D37" s="58"/>
      <c r="E37" s="58" t="s">
        <v>11</v>
      </c>
      <c r="F37" s="59"/>
      <c r="G37" s="60">
        <f>SUM(G38:G38)</f>
        <v>0</v>
      </c>
    </row>
    <row r="38" spans="1:7" x14ac:dyDescent="0.2">
      <c r="A38" s="61" t="s">
        <v>22</v>
      </c>
      <c r="B38" s="62"/>
      <c r="C38" s="63"/>
      <c r="D38" s="64" t="s">
        <v>12</v>
      </c>
      <c r="E38" s="65">
        <v>1</v>
      </c>
      <c r="F38" s="66"/>
      <c r="G38" s="66">
        <f>E38*F38</f>
        <v>0</v>
      </c>
    </row>
    <row r="39" spans="1:7" x14ac:dyDescent="0.2">
      <c r="A39" s="55" t="s">
        <v>23</v>
      </c>
      <c r="B39" s="56"/>
      <c r="C39" s="57" t="s">
        <v>8</v>
      </c>
      <c r="D39" s="58"/>
      <c r="E39" s="58" t="s">
        <v>11</v>
      </c>
      <c r="F39" s="59"/>
      <c r="G39" s="60">
        <f>SUM(G40:G59)</f>
        <v>0</v>
      </c>
    </row>
    <row r="40" spans="1:7" x14ac:dyDescent="0.2">
      <c r="A40" s="61" t="s">
        <v>24</v>
      </c>
      <c r="B40" s="62" t="s">
        <v>69</v>
      </c>
      <c r="C40" s="63"/>
      <c r="D40" s="64" t="s">
        <v>25</v>
      </c>
      <c r="E40" s="101">
        <v>776</v>
      </c>
      <c r="F40" s="66"/>
      <c r="G40" s="66">
        <f t="shared" ref="G40" si="3">ROUND(E40*F40,0)</f>
        <v>0</v>
      </c>
    </row>
    <row r="41" spans="1:7" x14ac:dyDescent="0.2">
      <c r="A41" s="61" t="s">
        <v>24</v>
      </c>
      <c r="B41" s="62" t="s">
        <v>70</v>
      </c>
      <c r="C41" s="68"/>
      <c r="D41" s="64" t="s">
        <v>25</v>
      </c>
      <c r="E41" s="67">
        <v>20</v>
      </c>
      <c r="F41" s="69"/>
      <c r="G41" s="66">
        <f t="shared" ref="G41:G58" si="4">E41*F41</f>
        <v>0</v>
      </c>
    </row>
    <row r="42" spans="1:7" x14ac:dyDescent="0.2">
      <c r="A42" s="61" t="s">
        <v>24</v>
      </c>
      <c r="B42" s="62" t="s">
        <v>71</v>
      </c>
      <c r="C42" s="68"/>
      <c r="D42" s="64" t="s">
        <v>25</v>
      </c>
      <c r="E42" s="67">
        <v>60</v>
      </c>
      <c r="F42" s="69"/>
      <c r="G42" s="66">
        <f t="shared" si="4"/>
        <v>0</v>
      </c>
    </row>
    <row r="43" spans="1:7" x14ac:dyDescent="0.2">
      <c r="A43" s="61" t="s">
        <v>24</v>
      </c>
      <c r="B43" s="62" t="s">
        <v>72</v>
      </c>
      <c r="C43" s="68"/>
      <c r="D43" s="64" t="s">
        <v>25</v>
      </c>
      <c r="E43" s="67">
        <v>144</v>
      </c>
      <c r="F43" s="69"/>
      <c r="G43" s="66">
        <f>E43*F43</f>
        <v>0</v>
      </c>
    </row>
    <row r="44" spans="1:7" x14ac:dyDescent="0.2">
      <c r="A44" s="61" t="s">
        <v>24</v>
      </c>
      <c r="B44" s="62" t="s">
        <v>73</v>
      </c>
      <c r="C44" s="68"/>
      <c r="D44" s="64" t="s">
        <v>25</v>
      </c>
      <c r="E44" s="67">
        <v>332</v>
      </c>
      <c r="F44" s="69"/>
      <c r="G44" s="66">
        <f t="shared" si="4"/>
        <v>0</v>
      </c>
    </row>
    <row r="45" spans="1:7" x14ac:dyDescent="0.2">
      <c r="A45" s="61" t="s">
        <v>24</v>
      </c>
      <c r="B45" s="62" t="s">
        <v>74</v>
      </c>
      <c r="C45" s="68"/>
      <c r="D45" s="64" t="s">
        <v>25</v>
      </c>
      <c r="E45" s="67">
        <v>1400</v>
      </c>
      <c r="F45" s="69"/>
      <c r="G45" s="66">
        <f t="shared" si="4"/>
        <v>0</v>
      </c>
    </row>
    <row r="46" spans="1:7" x14ac:dyDescent="0.2">
      <c r="A46" s="61" t="s">
        <v>24</v>
      </c>
      <c r="B46" s="62" t="s">
        <v>75</v>
      </c>
      <c r="C46" s="68"/>
      <c r="D46" s="64" t="s">
        <v>25</v>
      </c>
      <c r="E46" s="67">
        <v>1020</v>
      </c>
      <c r="F46" s="69"/>
      <c r="G46" s="66">
        <f t="shared" si="4"/>
        <v>0</v>
      </c>
    </row>
    <row r="47" spans="1:7" x14ac:dyDescent="0.2">
      <c r="A47" s="61" t="s">
        <v>24</v>
      </c>
      <c r="B47" s="61" t="s">
        <v>95</v>
      </c>
      <c r="C47" s="63"/>
      <c r="D47" s="64" t="s">
        <v>25</v>
      </c>
      <c r="E47" s="72">
        <v>30</v>
      </c>
      <c r="F47" s="69"/>
      <c r="G47" s="66">
        <f t="shared" si="4"/>
        <v>0</v>
      </c>
    </row>
    <row r="48" spans="1:7" x14ac:dyDescent="0.2">
      <c r="A48" s="61" t="s">
        <v>24</v>
      </c>
      <c r="B48" s="62" t="s">
        <v>76</v>
      </c>
      <c r="C48" s="68"/>
      <c r="D48" s="64" t="s">
        <v>25</v>
      </c>
      <c r="E48" s="67">
        <v>1558</v>
      </c>
      <c r="F48" s="69"/>
      <c r="G48" s="66">
        <f t="shared" si="4"/>
        <v>0</v>
      </c>
    </row>
    <row r="49" spans="1:7" x14ac:dyDescent="0.2">
      <c r="A49" s="61" t="s">
        <v>26</v>
      </c>
      <c r="B49" s="70" t="s">
        <v>77</v>
      </c>
      <c r="C49" s="68"/>
      <c r="D49" s="64" t="s">
        <v>25</v>
      </c>
      <c r="E49" s="67">
        <v>300</v>
      </c>
      <c r="F49" s="69"/>
      <c r="G49" s="66">
        <f t="shared" si="4"/>
        <v>0</v>
      </c>
    </row>
    <row r="50" spans="1:7" x14ac:dyDescent="0.2">
      <c r="A50" s="61" t="s">
        <v>78</v>
      </c>
      <c r="B50" s="62" t="s">
        <v>79</v>
      </c>
      <c r="C50" s="68"/>
      <c r="D50" s="64" t="s">
        <v>25</v>
      </c>
      <c r="E50" s="67">
        <v>20</v>
      </c>
      <c r="F50" s="69"/>
      <c r="G50" s="66">
        <f t="shared" si="4"/>
        <v>0</v>
      </c>
    </row>
    <row r="51" spans="1:7" x14ac:dyDescent="0.2">
      <c r="A51" s="61" t="s">
        <v>78</v>
      </c>
      <c r="B51" s="62" t="s">
        <v>80</v>
      </c>
      <c r="C51" s="68"/>
      <c r="D51" s="64" t="s">
        <v>25</v>
      </c>
      <c r="E51" s="67">
        <v>20</v>
      </c>
      <c r="F51" s="69"/>
      <c r="G51" s="66">
        <f t="shared" si="4"/>
        <v>0</v>
      </c>
    </row>
    <row r="52" spans="1:7" x14ac:dyDescent="0.2">
      <c r="A52" s="61" t="s">
        <v>78</v>
      </c>
      <c r="B52" s="62" t="s">
        <v>81</v>
      </c>
      <c r="C52" s="68"/>
      <c r="D52" s="64" t="s">
        <v>13</v>
      </c>
      <c r="E52" s="67">
        <v>40</v>
      </c>
      <c r="F52" s="69"/>
      <c r="G52" s="66">
        <f t="shared" si="4"/>
        <v>0</v>
      </c>
    </row>
    <row r="53" spans="1:7" x14ac:dyDescent="0.2">
      <c r="A53" s="61" t="s">
        <v>78</v>
      </c>
      <c r="B53" s="62" t="s">
        <v>82</v>
      </c>
      <c r="C53" s="68"/>
      <c r="D53" s="64" t="s">
        <v>13</v>
      </c>
      <c r="E53" s="67">
        <v>40</v>
      </c>
      <c r="F53" s="69"/>
      <c r="G53" s="66">
        <f t="shared" si="4"/>
        <v>0</v>
      </c>
    </row>
    <row r="54" spans="1:7" x14ac:dyDescent="0.2">
      <c r="A54" s="61" t="s">
        <v>78</v>
      </c>
      <c r="B54" s="62" t="s">
        <v>83</v>
      </c>
      <c r="C54" s="68"/>
      <c r="D54" s="64" t="s">
        <v>25</v>
      </c>
      <c r="E54" s="67">
        <v>40</v>
      </c>
      <c r="F54" s="69"/>
      <c r="G54" s="66">
        <f t="shared" si="4"/>
        <v>0</v>
      </c>
    </row>
    <row r="55" spans="1:7" x14ac:dyDescent="0.2">
      <c r="A55" s="61" t="s">
        <v>84</v>
      </c>
      <c r="B55" s="62" t="s">
        <v>85</v>
      </c>
      <c r="C55" s="68"/>
      <c r="D55" s="64" t="s">
        <v>25</v>
      </c>
      <c r="E55" s="101">
        <v>150</v>
      </c>
      <c r="F55" s="69"/>
      <c r="G55" s="66">
        <f t="shared" si="4"/>
        <v>0</v>
      </c>
    </row>
    <row r="56" spans="1:7" x14ac:dyDescent="0.2">
      <c r="A56" s="61" t="s">
        <v>84</v>
      </c>
      <c r="B56" s="62" t="s">
        <v>86</v>
      </c>
      <c r="C56" s="68"/>
      <c r="D56" s="64" t="s">
        <v>25</v>
      </c>
      <c r="E56" s="101">
        <v>200</v>
      </c>
      <c r="F56" s="69"/>
      <c r="G56" s="66">
        <f t="shared" si="4"/>
        <v>0</v>
      </c>
    </row>
    <row r="57" spans="1:7" x14ac:dyDescent="0.2">
      <c r="A57" s="61" t="s">
        <v>87</v>
      </c>
      <c r="B57" s="61" t="s">
        <v>88</v>
      </c>
      <c r="C57" s="68"/>
      <c r="D57" s="64" t="s">
        <v>13</v>
      </c>
      <c r="E57" s="71">
        <v>50</v>
      </c>
      <c r="F57" s="69"/>
      <c r="G57" s="66">
        <f t="shared" si="4"/>
        <v>0</v>
      </c>
    </row>
    <row r="58" spans="1:7" x14ac:dyDescent="0.2">
      <c r="A58" s="61" t="s">
        <v>89</v>
      </c>
      <c r="B58" s="62"/>
      <c r="C58" s="68"/>
      <c r="D58" s="64" t="s">
        <v>13</v>
      </c>
      <c r="E58" s="102">
        <v>350</v>
      </c>
      <c r="F58" s="69"/>
      <c r="G58" s="66">
        <f t="shared" si="4"/>
        <v>0</v>
      </c>
    </row>
    <row r="59" spans="1:7" x14ac:dyDescent="0.2">
      <c r="A59" s="61" t="s">
        <v>27</v>
      </c>
      <c r="B59" s="62"/>
      <c r="C59" s="68"/>
      <c r="D59" s="64" t="s">
        <v>12</v>
      </c>
      <c r="E59" s="65">
        <v>1</v>
      </c>
      <c r="F59" s="66"/>
      <c r="G59" s="66">
        <f>ROUND(E59*F59,0)</f>
        <v>0</v>
      </c>
    </row>
    <row r="60" spans="1:7" x14ac:dyDescent="0.2">
      <c r="A60" s="55" t="s">
        <v>28</v>
      </c>
      <c r="B60" s="56"/>
      <c r="C60" s="57" t="s">
        <v>8</v>
      </c>
      <c r="D60" s="58"/>
      <c r="E60" s="58" t="s">
        <v>11</v>
      </c>
      <c r="F60" s="59"/>
      <c r="G60" s="60">
        <f>SUM(G61:G80)</f>
        <v>0</v>
      </c>
    </row>
    <row r="61" spans="1:7" x14ac:dyDescent="0.2">
      <c r="A61" s="61" t="s">
        <v>24</v>
      </c>
      <c r="B61" s="61" t="s">
        <v>69</v>
      </c>
      <c r="C61" s="63"/>
      <c r="D61" s="64" t="s">
        <v>25</v>
      </c>
      <c r="E61" s="72">
        <v>776</v>
      </c>
      <c r="F61" s="66"/>
      <c r="G61" s="66">
        <f>E61*F61</f>
        <v>0</v>
      </c>
    </row>
    <row r="62" spans="1:7" x14ac:dyDescent="0.2">
      <c r="A62" s="61" t="s">
        <v>24</v>
      </c>
      <c r="B62" s="61" t="s">
        <v>70</v>
      </c>
      <c r="C62" s="63"/>
      <c r="D62" s="64" t="s">
        <v>25</v>
      </c>
      <c r="E62" s="72">
        <v>20</v>
      </c>
      <c r="F62" s="69"/>
      <c r="G62" s="66">
        <f t="shared" ref="G62:G80" si="5">E62*F62</f>
        <v>0</v>
      </c>
    </row>
    <row r="63" spans="1:7" x14ac:dyDescent="0.2">
      <c r="A63" s="61" t="s">
        <v>24</v>
      </c>
      <c r="B63" s="61" t="s">
        <v>71</v>
      </c>
      <c r="C63" s="63"/>
      <c r="D63" s="64" t="s">
        <v>25</v>
      </c>
      <c r="E63" s="72">
        <v>60</v>
      </c>
      <c r="F63" s="69"/>
      <c r="G63" s="66">
        <f t="shared" si="5"/>
        <v>0</v>
      </c>
    </row>
    <row r="64" spans="1:7" x14ac:dyDescent="0.2">
      <c r="A64" s="61" t="s">
        <v>24</v>
      </c>
      <c r="B64" s="61" t="s">
        <v>72</v>
      </c>
      <c r="C64" s="63"/>
      <c r="D64" s="64" t="s">
        <v>25</v>
      </c>
      <c r="E64" s="72">
        <v>144</v>
      </c>
      <c r="F64" s="69"/>
      <c r="G64" s="66">
        <f>E64*F64</f>
        <v>0</v>
      </c>
    </row>
    <row r="65" spans="1:7" x14ac:dyDescent="0.2">
      <c r="A65" s="61" t="s">
        <v>24</v>
      </c>
      <c r="B65" s="61" t="s">
        <v>73</v>
      </c>
      <c r="C65" s="63"/>
      <c r="D65" s="64" t="s">
        <v>25</v>
      </c>
      <c r="E65" s="72">
        <v>332</v>
      </c>
      <c r="F65" s="69"/>
      <c r="G65" s="66">
        <f t="shared" si="5"/>
        <v>0</v>
      </c>
    </row>
    <row r="66" spans="1:7" x14ac:dyDescent="0.2">
      <c r="A66" s="61" t="s">
        <v>24</v>
      </c>
      <c r="B66" s="61" t="s">
        <v>74</v>
      </c>
      <c r="C66" s="63"/>
      <c r="D66" s="64" t="s">
        <v>25</v>
      </c>
      <c r="E66" s="72">
        <f>E45</f>
        <v>1400</v>
      </c>
      <c r="F66" s="69"/>
      <c r="G66" s="66">
        <f t="shared" si="5"/>
        <v>0</v>
      </c>
    </row>
    <row r="67" spans="1:7" x14ac:dyDescent="0.2">
      <c r="A67" s="61" t="s">
        <v>24</v>
      </c>
      <c r="B67" s="61" t="s">
        <v>75</v>
      </c>
      <c r="C67" s="63"/>
      <c r="D67" s="64" t="s">
        <v>25</v>
      </c>
      <c r="E67" s="72">
        <f>E46</f>
        <v>1020</v>
      </c>
      <c r="F67" s="69"/>
      <c r="G67" s="66">
        <f t="shared" si="5"/>
        <v>0</v>
      </c>
    </row>
    <row r="68" spans="1:7" x14ac:dyDescent="0.2">
      <c r="A68" s="61" t="s">
        <v>24</v>
      </c>
      <c r="B68" s="61" t="s">
        <v>95</v>
      </c>
      <c r="C68" s="63"/>
      <c r="D68" s="64" t="s">
        <v>25</v>
      </c>
      <c r="E68" s="72">
        <f>E47</f>
        <v>30</v>
      </c>
      <c r="F68" s="69"/>
      <c r="G68" s="66">
        <f t="shared" ref="G68" si="6">E68*F68</f>
        <v>0</v>
      </c>
    </row>
    <row r="69" spans="1:7" x14ac:dyDescent="0.2">
      <c r="A69" s="61" t="s">
        <v>24</v>
      </c>
      <c r="B69" s="61" t="s">
        <v>76</v>
      </c>
      <c r="C69" s="63"/>
      <c r="D69" s="64" t="s">
        <v>25</v>
      </c>
      <c r="E69" s="72">
        <f>E48</f>
        <v>1558</v>
      </c>
      <c r="F69" s="69"/>
      <c r="G69" s="66">
        <f t="shared" si="5"/>
        <v>0</v>
      </c>
    </row>
    <row r="70" spans="1:7" x14ac:dyDescent="0.2">
      <c r="A70" s="61" t="s">
        <v>26</v>
      </c>
      <c r="B70" s="61" t="s">
        <v>77</v>
      </c>
      <c r="C70" s="63"/>
      <c r="D70" s="64" t="s">
        <v>25</v>
      </c>
      <c r="E70" s="72">
        <v>300</v>
      </c>
      <c r="F70" s="69"/>
      <c r="G70" s="66">
        <f t="shared" si="5"/>
        <v>0</v>
      </c>
    </row>
    <row r="71" spans="1:7" x14ac:dyDescent="0.2">
      <c r="A71" s="61" t="s">
        <v>78</v>
      </c>
      <c r="B71" s="61" t="s">
        <v>79</v>
      </c>
      <c r="C71" s="63"/>
      <c r="D71" s="64" t="s">
        <v>25</v>
      </c>
      <c r="E71" s="72">
        <v>20</v>
      </c>
      <c r="F71" s="69"/>
      <c r="G71" s="66">
        <f t="shared" si="5"/>
        <v>0</v>
      </c>
    </row>
    <row r="72" spans="1:7" x14ac:dyDescent="0.2">
      <c r="A72" s="61" t="s">
        <v>78</v>
      </c>
      <c r="B72" s="61" t="s">
        <v>80</v>
      </c>
      <c r="C72" s="63"/>
      <c r="D72" s="64" t="s">
        <v>25</v>
      </c>
      <c r="E72" s="72">
        <v>20</v>
      </c>
      <c r="F72" s="69"/>
      <c r="G72" s="66">
        <f t="shared" si="5"/>
        <v>0</v>
      </c>
    </row>
    <row r="73" spans="1:7" x14ac:dyDescent="0.2">
      <c r="A73" s="61" t="s">
        <v>78</v>
      </c>
      <c r="B73" s="61" t="s">
        <v>81</v>
      </c>
      <c r="C73" s="63"/>
      <c r="D73" s="64" t="s">
        <v>13</v>
      </c>
      <c r="E73" s="72">
        <v>40</v>
      </c>
      <c r="F73" s="69"/>
      <c r="G73" s="66">
        <f t="shared" si="5"/>
        <v>0</v>
      </c>
    </row>
    <row r="74" spans="1:7" x14ac:dyDescent="0.2">
      <c r="A74" s="61" t="s">
        <v>78</v>
      </c>
      <c r="B74" s="61" t="s">
        <v>82</v>
      </c>
      <c r="C74" s="63"/>
      <c r="D74" s="64" t="s">
        <v>13</v>
      </c>
      <c r="E74" s="72">
        <v>40</v>
      </c>
      <c r="F74" s="69"/>
      <c r="G74" s="66">
        <f t="shared" si="5"/>
        <v>0</v>
      </c>
    </row>
    <row r="75" spans="1:7" x14ac:dyDescent="0.2">
      <c r="A75" s="61" t="s">
        <v>78</v>
      </c>
      <c r="B75" s="61" t="s">
        <v>83</v>
      </c>
      <c r="C75" s="63"/>
      <c r="D75" s="64" t="s">
        <v>25</v>
      </c>
      <c r="E75" s="72">
        <v>40</v>
      </c>
      <c r="F75" s="69"/>
      <c r="G75" s="66">
        <f t="shared" si="5"/>
        <v>0</v>
      </c>
    </row>
    <row r="76" spans="1:7" x14ac:dyDescent="0.2">
      <c r="A76" s="61" t="s">
        <v>84</v>
      </c>
      <c r="B76" s="61" t="s">
        <v>85</v>
      </c>
      <c r="C76" s="63"/>
      <c r="D76" s="64" t="s">
        <v>25</v>
      </c>
      <c r="E76" s="72">
        <v>150</v>
      </c>
      <c r="F76" s="69"/>
      <c r="G76" s="66">
        <f t="shared" si="5"/>
        <v>0</v>
      </c>
    </row>
    <row r="77" spans="1:7" x14ac:dyDescent="0.2">
      <c r="A77" s="61" t="s">
        <v>84</v>
      </c>
      <c r="B77" s="61" t="s">
        <v>86</v>
      </c>
      <c r="C77" s="63"/>
      <c r="D77" s="64" t="s">
        <v>25</v>
      </c>
      <c r="E77" s="72">
        <v>200</v>
      </c>
      <c r="F77" s="69"/>
      <c r="G77" s="66">
        <f t="shared" si="5"/>
        <v>0</v>
      </c>
    </row>
    <row r="78" spans="1:7" x14ac:dyDescent="0.2">
      <c r="A78" s="61" t="s">
        <v>87</v>
      </c>
      <c r="B78" s="61" t="s">
        <v>88</v>
      </c>
      <c r="C78" s="63"/>
      <c r="D78" s="64" t="s">
        <v>13</v>
      </c>
      <c r="E78" s="72">
        <v>50</v>
      </c>
      <c r="F78" s="69"/>
      <c r="G78" s="66">
        <f t="shared" si="5"/>
        <v>0</v>
      </c>
    </row>
    <row r="79" spans="1:7" x14ac:dyDescent="0.2">
      <c r="A79" s="61" t="s">
        <v>89</v>
      </c>
      <c r="B79" s="61"/>
      <c r="C79" s="68"/>
      <c r="D79" s="64" t="s">
        <v>13</v>
      </c>
      <c r="E79" s="72">
        <v>350</v>
      </c>
      <c r="F79" s="69"/>
      <c r="G79" s="66">
        <f t="shared" si="5"/>
        <v>0</v>
      </c>
    </row>
    <row r="80" spans="1:7" x14ac:dyDescent="0.2">
      <c r="A80" s="61" t="s">
        <v>27</v>
      </c>
      <c r="B80" s="61"/>
      <c r="C80" s="68"/>
      <c r="D80" s="64" t="s">
        <v>12</v>
      </c>
      <c r="E80" s="72">
        <v>1</v>
      </c>
      <c r="F80" s="66"/>
      <c r="G80" s="66">
        <f t="shared" si="5"/>
        <v>0</v>
      </c>
    </row>
    <row r="81" spans="1:8" x14ac:dyDescent="0.2">
      <c r="A81" s="55" t="s">
        <v>29</v>
      </c>
      <c r="B81" s="56"/>
      <c r="C81" s="57" t="s">
        <v>8</v>
      </c>
      <c r="D81" s="58"/>
      <c r="E81" s="58" t="s">
        <v>11</v>
      </c>
      <c r="F81" s="59"/>
      <c r="G81" s="60">
        <f>SUM(G82:G90)</f>
        <v>0</v>
      </c>
    </row>
    <row r="82" spans="1:8" x14ac:dyDescent="0.2">
      <c r="A82" s="61" t="s">
        <v>30</v>
      </c>
      <c r="B82" s="62"/>
      <c r="C82" s="68"/>
      <c r="D82" s="64" t="s">
        <v>13</v>
      </c>
      <c r="E82" s="72">
        <v>1</v>
      </c>
      <c r="F82" s="66"/>
      <c r="G82" s="66">
        <f t="shared" ref="G82:G87" si="7">E82*F82</f>
        <v>0</v>
      </c>
      <c r="H82" s="103"/>
    </row>
    <row r="83" spans="1:8" x14ac:dyDescent="0.2">
      <c r="A83" s="61" t="s">
        <v>31</v>
      </c>
      <c r="B83" s="62"/>
      <c r="C83" s="68"/>
      <c r="D83" s="64" t="s">
        <v>13</v>
      </c>
      <c r="E83" s="72">
        <f>SUM(E12:E21)</f>
        <v>92</v>
      </c>
      <c r="F83" s="66"/>
      <c r="G83" s="66">
        <f t="shared" si="7"/>
        <v>0</v>
      </c>
      <c r="H83" s="103"/>
    </row>
    <row r="84" spans="1:8" x14ac:dyDescent="0.2">
      <c r="A84" s="61" t="s">
        <v>32</v>
      </c>
      <c r="B84" s="62"/>
      <c r="C84" s="68"/>
      <c r="D84" s="64" t="s">
        <v>13</v>
      </c>
      <c r="E84" s="72">
        <v>47</v>
      </c>
      <c r="F84" s="66"/>
      <c r="G84" s="66">
        <f t="shared" si="7"/>
        <v>0</v>
      </c>
      <c r="H84" s="103"/>
    </row>
    <row r="85" spans="1:8" x14ac:dyDescent="0.2">
      <c r="A85" s="61" t="s">
        <v>33</v>
      </c>
      <c r="B85" s="62"/>
      <c r="C85" s="68"/>
      <c r="D85" s="64" t="s">
        <v>13</v>
      </c>
      <c r="E85" s="72">
        <v>2</v>
      </c>
      <c r="F85" s="66"/>
      <c r="G85" s="66">
        <f t="shared" si="7"/>
        <v>0</v>
      </c>
      <c r="H85" s="103"/>
    </row>
    <row r="86" spans="1:8" x14ac:dyDescent="0.2">
      <c r="A86" s="61" t="s">
        <v>34</v>
      </c>
      <c r="B86" s="62"/>
      <c r="C86" s="68"/>
      <c r="D86" s="64" t="s">
        <v>13</v>
      </c>
      <c r="E86" s="72">
        <v>9</v>
      </c>
      <c r="F86" s="66"/>
      <c r="G86" s="66">
        <f t="shared" si="7"/>
        <v>0</v>
      </c>
      <c r="H86" s="103"/>
    </row>
    <row r="87" spans="1:8" x14ac:dyDescent="0.2">
      <c r="A87" s="61" t="s">
        <v>35</v>
      </c>
      <c r="B87" s="62"/>
      <c r="C87" s="68"/>
      <c r="D87" s="64" t="s">
        <v>13</v>
      </c>
      <c r="E87" s="72">
        <v>317</v>
      </c>
      <c r="F87" s="66"/>
      <c r="G87" s="66">
        <f t="shared" si="7"/>
        <v>0</v>
      </c>
      <c r="H87" s="103"/>
    </row>
    <row r="88" spans="1:8" x14ac:dyDescent="0.2">
      <c r="A88" s="61" t="s">
        <v>36</v>
      </c>
      <c r="B88" s="73"/>
      <c r="C88" s="63"/>
      <c r="D88" s="64" t="s">
        <v>12</v>
      </c>
      <c r="E88" s="72">
        <v>1</v>
      </c>
      <c r="F88" s="66"/>
      <c r="G88" s="66">
        <f>E88*F88</f>
        <v>0</v>
      </c>
      <c r="H88" s="103"/>
    </row>
    <row r="89" spans="1:8" x14ac:dyDescent="0.2">
      <c r="A89" s="61" t="s">
        <v>37</v>
      </c>
      <c r="B89" s="73"/>
      <c r="C89" s="68"/>
      <c r="D89" s="64" t="s">
        <v>12</v>
      </c>
      <c r="E89" s="72">
        <v>1</v>
      </c>
      <c r="F89" s="66"/>
      <c r="G89" s="66">
        <f>E89*F89</f>
        <v>0</v>
      </c>
    </row>
    <row r="90" spans="1:8" x14ac:dyDescent="0.2">
      <c r="A90" s="61" t="s">
        <v>38</v>
      </c>
      <c r="B90" s="73"/>
      <c r="C90" s="68"/>
      <c r="D90" s="64" t="s">
        <v>12</v>
      </c>
      <c r="E90" s="72">
        <v>1</v>
      </c>
      <c r="F90" s="66"/>
      <c r="G90" s="66">
        <f>E90*F90</f>
        <v>0</v>
      </c>
    </row>
    <row r="91" spans="1:8" x14ac:dyDescent="0.2">
      <c r="A91" s="75" t="s">
        <v>39</v>
      </c>
      <c r="B91" s="76"/>
      <c r="C91" s="77" t="s">
        <v>8</v>
      </c>
      <c r="D91" s="78"/>
      <c r="E91" s="78" t="s">
        <v>20</v>
      </c>
      <c r="F91" s="79"/>
      <c r="G91" s="80">
        <f>SUBTOTAL(9,G92:G100)</f>
        <v>0</v>
      </c>
    </row>
    <row r="92" spans="1:8" x14ac:dyDescent="0.2">
      <c r="A92" s="81" t="s">
        <v>40</v>
      </c>
      <c r="B92" s="81"/>
      <c r="C92" s="63"/>
      <c r="D92" s="74" t="s">
        <v>12</v>
      </c>
      <c r="E92" s="47">
        <v>1</v>
      </c>
      <c r="F92" s="33"/>
      <c r="G92" s="33">
        <f t="shared" ref="G92:G100" si="8">E92*F92</f>
        <v>0</v>
      </c>
    </row>
    <row r="93" spans="1:8" x14ac:dyDescent="0.2">
      <c r="A93" s="81" t="s">
        <v>41</v>
      </c>
      <c r="B93" s="81"/>
      <c r="C93" s="63"/>
      <c r="D93" s="74" t="s">
        <v>12</v>
      </c>
      <c r="E93" s="47">
        <v>1</v>
      </c>
      <c r="F93" s="33"/>
      <c r="G93" s="33">
        <f t="shared" si="8"/>
        <v>0</v>
      </c>
    </row>
    <row r="94" spans="1:8" x14ac:dyDescent="0.2">
      <c r="A94" s="81" t="s">
        <v>42</v>
      </c>
      <c r="B94" s="81"/>
      <c r="C94" s="63"/>
      <c r="D94" s="74" t="s">
        <v>12</v>
      </c>
      <c r="E94" s="47">
        <v>1</v>
      </c>
      <c r="F94" s="33"/>
      <c r="G94" s="33">
        <f t="shared" si="8"/>
        <v>0</v>
      </c>
    </row>
    <row r="95" spans="1:8" x14ac:dyDescent="0.2">
      <c r="A95" s="100" t="s">
        <v>43</v>
      </c>
      <c r="B95" s="82"/>
      <c r="C95" s="63"/>
      <c r="D95" s="74" t="s">
        <v>12</v>
      </c>
      <c r="E95" s="47">
        <v>1</v>
      </c>
      <c r="F95" s="33"/>
      <c r="G95" s="33">
        <f t="shared" si="8"/>
        <v>0</v>
      </c>
    </row>
    <row r="96" spans="1:8" x14ac:dyDescent="0.2">
      <c r="A96" s="81" t="s">
        <v>44</v>
      </c>
      <c r="B96" s="81"/>
      <c r="C96" s="63"/>
      <c r="D96" s="74" t="s">
        <v>12</v>
      </c>
      <c r="E96" s="47">
        <v>1</v>
      </c>
      <c r="F96" s="33"/>
      <c r="G96" s="33">
        <f t="shared" si="8"/>
        <v>0</v>
      </c>
    </row>
    <row r="97" spans="1:7" x14ac:dyDescent="0.2">
      <c r="A97" s="61" t="s">
        <v>45</v>
      </c>
      <c r="B97" s="73"/>
      <c r="C97" s="83"/>
      <c r="D97" s="74" t="s">
        <v>12</v>
      </c>
      <c r="E97" s="47">
        <v>1</v>
      </c>
      <c r="F97" s="66"/>
      <c r="G97" s="66">
        <f t="shared" si="8"/>
        <v>0</v>
      </c>
    </row>
    <row r="98" spans="1:7" x14ac:dyDescent="0.2">
      <c r="A98" s="81" t="s">
        <v>46</v>
      </c>
      <c r="B98" s="81"/>
      <c r="C98" s="63"/>
      <c r="D98" s="74" t="s">
        <v>12</v>
      </c>
      <c r="E98" s="47">
        <v>1</v>
      </c>
      <c r="F98" s="33"/>
      <c r="G98" s="33">
        <f t="shared" si="8"/>
        <v>0</v>
      </c>
    </row>
    <row r="99" spans="1:7" x14ac:dyDescent="0.2">
      <c r="A99" s="81" t="s">
        <v>47</v>
      </c>
      <c r="B99" s="81"/>
      <c r="C99" s="63"/>
      <c r="D99" s="74" t="s">
        <v>12</v>
      </c>
      <c r="E99" s="47">
        <v>1</v>
      </c>
      <c r="F99" s="33"/>
      <c r="G99" s="33">
        <f t="shared" si="8"/>
        <v>0</v>
      </c>
    </row>
    <row r="100" spans="1:7" ht="12.75" thickBot="1" x14ac:dyDescent="0.25">
      <c r="A100" s="81" t="s">
        <v>48</v>
      </c>
      <c r="B100" s="81"/>
      <c r="C100" s="63"/>
      <c r="D100" s="74" t="s">
        <v>12</v>
      </c>
      <c r="E100" s="47">
        <v>1</v>
      </c>
      <c r="F100" s="33"/>
      <c r="G100" s="33">
        <f t="shared" si="8"/>
        <v>0</v>
      </c>
    </row>
    <row r="101" spans="1:7" ht="12.75" thickBot="1" x14ac:dyDescent="0.25">
      <c r="A101" s="84" t="s">
        <v>54</v>
      </c>
      <c r="B101" s="85"/>
      <c r="C101" s="86" t="s">
        <v>49</v>
      </c>
      <c r="D101" s="87"/>
      <c r="E101" s="87" t="s">
        <v>20</v>
      </c>
      <c r="F101" s="88"/>
      <c r="G101" s="89">
        <f>G91+G36+G6</f>
        <v>0</v>
      </c>
    </row>
    <row r="102" spans="1:7" x14ac:dyDescent="0.2">
      <c r="A102" s="90"/>
      <c r="B102" s="91"/>
      <c r="C102" s="92"/>
      <c r="D102" s="93"/>
      <c r="E102" s="94"/>
      <c r="F102" s="95"/>
      <c r="G102" s="96"/>
    </row>
    <row r="103" spans="1:7" x14ac:dyDescent="0.2">
      <c r="A103" s="97" t="s">
        <v>50</v>
      </c>
      <c r="B103" s="91"/>
      <c r="C103" s="92"/>
      <c r="D103" s="93"/>
      <c r="E103" s="94"/>
      <c r="F103" s="95"/>
      <c r="G103" s="96"/>
    </row>
    <row r="104" spans="1:7" x14ac:dyDescent="0.2">
      <c r="A104" s="98" t="s">
        <v>51</v>
      </c>
      <c r="B104" s="91"/>
      <c r="C104" s="92"/>
      <c r="D104" s="93"/>
      <c r="E104" s="94"/>
      <c r="F104" s="95"/>
      <c r="G104" s="96"/>
    </row>
    <row r="105" spans="1:7" x14ac:dyDescent="0.2">
      <c r="A105" s="98" t="s">
        <v>52</v>
      </c>
      <c r="B105" s="62"/>
      <c r="C105" s="62"/>
      <c r="D105" s="62"/>
      <c r="E105" s="99"/>
      <c r="F105" s="14"/>
      <c r="G105" s="14"/>
    </row>
  </sheetData>
  <mergeCells count="8">
    <mergeCell ref="A32:B32"/>
    <mergeCell ref="A33:B33"/>
    <mergeCell ref="A34:B34"/>
    <mergeCell ref="A35:B35"/>
    <mergeCell ref="B1:G1"/>
    <mergeCell ref="B2:G2"/>
    <mergeCell ref="A8:B8"/>
    <mergeCell ref="A31:B31"/>
  </mergeCells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Miloš Hort</dc:creator>
  <cp:lastModifiedBy>Türk Tomáš</cp:lastModifiedBy>
  <cp:lastPrinted>2014-06-26T10:31:13Z</cp:lastPrinted>
  <dcterms:created xsi:type="dcterms:W3CDTF">2012-12-11T13:59:01Z</dcterms:created>
  <dcterms:modified xsi:type="dcterms:W3CDTF">2014-06-26T10:31:32Z</dcterms:modified>
</cp:coreProperties>
</file>